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30" windowHeight="9120" activeTab="0"/>
  </bookViews>
  <sheets>
    <sheet name="108-1 (    )年級(     )科目" sheetId="1" r:id="rId1"/>
    <sheet name="範例" sheetId="2" r:id="rId2"/>
  </sheets>
  <definedNames>
    <definedName name="_xlnm.Print_Area" localSheetId="0">'108-1 (    )年級(     )科目'!$A$1:$L$47</definedName>
    <definedName name="_xlnm.Print_Area" localSheetId="1">'範例'!$A$1:$L$47</definedName>
  </definedNames>
  <calcPr fullCalcOnLoad="1"/>
</workbook>
</file>

<file path=xl/sharedStrings.xml><?xml version="1.0" encoding="utf-8"?>
<sst xmlns="http://schemas.openxmlformats.org/spreadsheetml/2006/main" count="103" uniqueCount="57">
  <si>
    <t>總分</t>
  </si>
  <si>
    <t>平均</t>
  </si>
  <si>
    <t>實際</t>
  </si>
  <si>
    <t>缺考</t>
  </si>
  <si>
    <t>人數</t>
  </si>
  <si>
    <t>座號</t>
  </si>
  <si>
    <t>姓    名</t>
  </si>
  <si>
    <t>備註</t>
  </si>
  <si>
    <t>成績</t>
  </si>
  <si>
    <t>0~9</t>
  </si>
  <si>
    <t>10~19</t>
  </si>
  <si>
    <t>20~29</t>
  </si>
  <si>
    <t>30~39</t>
  </si>
  <si>
    <t>40~49</t>
  </si>
  <si>
    <t>50~59</t>
  </si>
  <si>
    <t>60~69</t>
  </si>
  <si>
    <t>70~79</t>
  </si>
  <si>
    <t>80~89</t>
  </si>
  <si>
    <t>90~100</t>
  </si>
  <si>
    <t>組距</t>
  </si>
  <si>
    <t>校長</t>
  </si>
  <si>
    <t>教務主任</t>
  </si>
  <si>
    <t>授課老師</t>
  </si>
  <si>
    <t>監考老師</t>
  </si>
  <si>
    <t>教學組長</t>
  </si>
  <si>
    <t xml:space="preserve"> </t>
  </si>
  <si>
    <t>應考</t>
  </si>
  <si>
    <t>不列入</t>
  </si>
  <si>
    <t>中華民國</t>
  </si>
  <si>
    <t>年</t>
  </si>
  <si>
    <t>月</t>
  </si>
  <si>
    <t>日</t>
  </si>
  <si>
    <r>
      <t>填表說明：</t>
    </r>
    <r>
      <rPr>
        <b/>
        <sz val="12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                                     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</rPr>
      <t>一</t>
    </r>
    <r>
      <rPr>
        <sz val="11"/>
        <rFont val="Times New Roman"/>
        <family val="1"/>
      </rPr>
      <t>).</t>
    </r>
    <r>
      <rPr>
        <sz val="11"/>
        <rFont val="新細明體"/>
        <family val="1"/>
      </rPr>
      <t>座號欄之列數請勿刪減，維持最多</t>
    </r>
    <r>
      <rPr>
        <sz val="11"/>
        <rFont val="Times New Roman"/>
        <family val="1"/>
      </rPr>
      <t>25</t>
    </r>
    <r>
      <rPr>
        <sz val="11"/>
        <rFont val="新細明體"/>
        <family val="1"/>
      </rPr>
      <t>名。學生數較少者，只要刪減多餘座號，留白即可。</t>
    </r>
    <r>
      <rPr>
        <sz val="11"/>
        <rFont val="Times New Roman"/>
        <family val="1"/>
      </rPr>
      <t xml:space="preserve">                                              (</t>
    </r>
    <r>
      <rPr>
        <sz val="11"/>
        <rFont val="新細明體"/>
        <family val="1"/>
      </rPr>
      <t>二</t>
    </r>
    <r>
      <rPr>
        <sz val="11"/>
        <rFont val="Times New Roman"/>
        <family val="1"/>
      </rPr>
      <t>).</t>
    </r>
    <r>
      <rPr>
        <sz val="11"/>
        <rFont val="新細明體"/>
        <family val="1"/>
      </rPr>
      <t>不列入者請在備註欄註明，並將人數填入「不列入欄位。</t>
    </r>
    <r>
      <rPr>
        <sz val="11"/>
        <rFont val="Times New Roman"/>
        <family val="1"/>
      </rPr>
      <t xml:space="preserve">                 (</t>
    </r>
    <r>
      <rPr>
        <sz val="11"/>
        <rFont val="新細明體"/>
        <family val="1"/>
      </rPr>
      <t>三</t>
    </r>
    <r>
      <rPr>
        <sz val="11"/>
        <rFont val="Times New Roman"/>
        <family val="1"/>
      </rPr>
      <t>)</t>
    </r>
    <r>
      <rPr>
        <sz val="11"/>
        <rFont val="新細明體"/>
        <family val="1"/>
      </rPr>
      <t>考試日期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次別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學校名稱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科目版本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年級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填表人請務必填寫。</t>
    </r>
  </si>
  <si>
    <t>填表人：王永誠</t>
  </si>
  <si>
    <t>（康軒）</t>
  </si>
  <si>
    <t>水源國小</t>
  </si>
  <si>
    <t>考試領域及範圍：</t>
  </si>
  <si>
    <t>社會</t>
  </si>
  <si>
    <t>六年級</t>
  </si>
  <si>
    <t>郭靜恩</t>
  </si>
  <si>
    <t>吳佩琦</t>
  </si>
  <si>
    <t>吳翊萱</t>
  </si>
  <si>
    <t>劉佳蓁</t>
  </si>
  <si>
    <t>邱祤格</t>
  </si>
  <si>
    <t>洪芷薇</t>
  </si>
  <si>
    <t xml:space="preserve">游依芃 </t>
  </si>
  <si>
    <t xml:space="preserve">仲黃宣翎 </t>
  </si>
  <si>
    <t xml:space="preserve">鍾良恩 </t>
  </si>
  <si>
    <t>鍾祥恩</t>
  </si>
  <si>
    <t>方璿凱</t>
  </si>
  <si>
    <t>朱子豪</t>
  </si>
  <si>
    <t>李漢宇</t>
  </si>
  <si>
    <t xml:space="preserve"> 年級</t>
  </si>
  <si>
    <t>填表人：</t>
  </si>
  <si>
    <t>(科目)</t>
  </si>
  <si>
    <t>花蓮縣秀林鄉水源國民小學108學年度第一學期期中考學生評量紀錄表</t>
  </si>
  <si>
    <t>花蓮縣秀林鄉水源國民小學108學年度第一學期期末考學生評量紀錄表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</si>
</sst>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4" borderId="14" xfId="0" applyFill="1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34" borderId="17" xfId="0" applyFill="1" applyBorder="1" applyAlignment="1">
      <alignment horizontal="distributed" vertical="distributed"/>
    </xf>
    <xf numFmtId="0" fontId="0" fillId="34" borderId="15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2" fillId="35" borderId="15" xfId="0" applyFont="1" applyFill="1" applyBorder="1" applyAlignment="1">
      <alignment horizontal="distributed" vertical="distributed"/>
    </xf>
    <xf numFmtId="0" fontId="2" fillId="35" borderId="18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distributed" vertical="distributed"/>
    </xf>
    <xf numFmtId="0" fontId="2" fillId="36" borderId="18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distributed" vertical="distributed"/>
    </xf>
    <xf numFmtId="0" fontId="2" fillId="37" borderId="18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distributed" vertical="distributed"/>
    </xf>
    <xf numFmtId="2" fontId="2" fillId="37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8" borderId="0" xfId="0" applyFill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distributed" vertical="distributed"/>
    </xf>
    <xf numFmtId="0" fontId="0" fillId="0" borderId="33" xfId="0" applyBorder="1" applyAlignment="1">
      <alignment horizontal="distributed" vertical="distributed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分數組距分佈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20375"/>
          <c:w val="0.8435"/>
          <c:h val="0.75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'108-1 (    )年級(     )科目'!$I$4:$I$13</c:f>
              <c:strCache/>
            </c:strRef>
          </c:cat>
          <c:val>
            <c:numRef>
              <c:f>'108-1 (    )年級(     )科目'!$J$4:$J$13</c:f>
              <c:numCache/>
            </c:numRef>
          </c:val>
          <c:smooth val="0"/>
        </c:ser>
        <c:marker val="1"/>
        <c:axId val="15186577"/>
        <c:axId val="2461466"/>
      </c:lineChart>
      <c:catAx>
        <c:axId val="15186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61466"/>
        <c:crosses val="autoZero"/>
        <c:auto val="1"/>
        <c:lblOffset val="100"/>
        <c:tickLblSkip val="1"/>
        <c:noMultiLvlLbl val="0"/>
      </c:catAx>
      <c:valAx>
        <c:axId val="2461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86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4245"/>
          <c:w val="0.1355"/>
          <c:h val="0.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分數組距分佈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204"/>
          <c:w val="0.8225"/>
          <c:h val="0.75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'範例'!$I$4:$I$13</c:f>
              <c:strCache/>
            </c:strRef>
          </c:cat>
          <c:val>
            <c:numRef>
              <c:f>'範例'!$J$4:$J$13</c:f>
              <c:numCache/>
            </c:numRef>
          </c:val>
          <c:smooth val="0"/>
        </c:ser>
        <c:marker val="1"/>
        <c:axId val="22153195"/>
        <c:axId val="65161028"/>
      </c:lineChart>
      <c:catAx>
        <c:axId val="22153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5161028"/>
        <c:crosses val="autoZero"/>
        <c:auto val="1"/>
        <c:lblOffset val="100"/>
        <c:tickLblSkip val="1"/>
        <c:noMultiLvlLbl val="0"/>
      </c:catAx>
      <c:valAx>
        <c:axId val="65161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53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4245"/>
          <c:w val="0.1355"/>
          <c:h val="0.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28</xdr:row>
      <xdr:rowOff>28575</xdr:rowOff>
    </xdr:from>
    <xdr:to>
      <xdr:col>9</xdr:col>
      <xdr:colOff>1057275</xdr:colOff>
      <xdr:row>39</xdr:row>
      <xdr:rowOff>142875</xdr:rowOff>
    </xdr:to>
    <xdr:graphicFrame>
      <xdr:nvGraphicFramePr>
        <xdr:cNvPr id="1" name="圖表 3"/>
        <xdr:cNvGraphicFramePr/>
      </xdr:nvGraphicFramePr>
      <xdr:xfrm>
        <a:off x="228600" y="5924550"/>
        <a:ext cx="57816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28</xdr:row>
      <xdr:rowOff>28575</xdr:rowOff>
    </xdr:from>
    <xdr:to>
      <xdr:col>9</xdr:col>
      <xdr:colOff>1057275</xdr:colOff>
      <xdr:row>39</xdr:row>
      <xdr:rowOff>142875</xdr:rowOff>
    </xdr:to>
    <xdr:graphicFrame>
      <xdr:nvGraphicFramePr>
        <xdr:cNvPr id="1" name="圖表 3"/>
        <xdr:cNvGraphicFramePr/>
      </xdr:nvGraphicFramePr>
      <xdr:xfrm>
        <a:off x="228600" y="5924550"/>
        <a:ext cx="57816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120" zoomScaleNormal="12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9" sqref="G9:H9"/>
    </sheetView>
  </sheetViews>
  <sheetFormatPr defaultColWidth="9.00390625" defaultRowHeight="16.5"/>
  <cols>
    <col min="1" max="1" width="2.50390625" style="0" customWidth="1"/>
    <col min="2" max="2" width="10.50390625" style="0" customWidth="1"/>
    <col min="3" max="3" width="7.25390625" style="0" customWidth="1"/>
    <col min="4" max="4" width="7.125" style="0" customWidth="1"/>
    <col min="5" max="5" width="6.50390625" style="0" customWidth="1"/>
    <col min="6" max="6" width="4.125" style="0" customWidth="1"/>
    <col min="7" max="7" width="5.50390625" style="0" customWidth="1"/>
    <col min="8" max="8" width="10.00390625" style="0" customWidth="1"/>
    <col min="9" max="9" width="11.50390625" style="0" customWidth="1"/>
    <col min="10" max="10" width="17.50390625" style="0" customWidth="1"/>
    <col min="11" max="11" width="4.25390625" style="0" customWidth="1"/>
    <col min="12" max="12" width="5.375" style="0" customWidth="1"/>
  </cols>
  <sheetData>
    <row r="1" spans="2:12" ht="16.5">
      <c r="B1" s="58" t="s">
        <v>56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0" ht="17.25" thickBot="1">
      <c r="B2" s="10" t="s">
        <v>35</v>
      </c>
      <c r="C2" t="s">
        <v>36</v>
      </c>
      <c r="E2" s="31" t="s">
        <v>54</v>
      </c>
      <c r="G2" s="31" t="s">
        <v>34</v>
      </c>
      <c r="I2" s="31" t="s">
        <v>52</v>
      </c>
      <c r="J2" s="31" t="s">
        <v>53</v>
      </c>
    </row>
    <row r="3" spans="2:10" ht="16.5">
      <c r="B3" s="15" t="s">
        <v>5</v>
      </c>
      <c r="C3" s="59" t="s">
        <v>6</v>
      </c>
      <c r="D3" s="59"/>
      <c r="E3" s="59" t="s">
        <v>8</v>
      </c>
      <c r="F3" s="59"/>
      <c r="G3" s="59" t="s">
        <v>7</v>
      </c>
      <c r="H3" s="60"/>
      <c r="I3" s="14" t="s">
        <v>19</v>
      </c>
      <c r="J3" s="19" t="s">
        <v>4</v>
      </c>
    </row>
    <row r="4" spans="2:10" ht="16.5">
      <c r="B4" s="16">
        <v>1</v>
      </c>
      <c r="C4" s="43"/>
      <c r="D4" s="43"/>
      <c r="E4" s="54"/>
      <c r="F4" s="45"/>
      <c r="G4" s="46"/>
      <c r="H4" s="55"/>
      <c r="I4" s="20" t="s">
        <v>9</v>
      </c>
      <c r="J4" s="21">
        <f>COUNTIF(E4:E28,"&lt;10")</f>
        <v>0</v>
      </c>
    </row>
    <row r="5" spans="2:10" ht="16.5">
      <c r="B5" s="16">
        <v>2</v>
      </c>
      <c r="C5" s="43"/>
      <c r="D5" s="43"/>
      <c r="E5" s="54"/>
      <c r="F5" s="45"/>
      <c r="G5" s="46"/>
      <c r="H5" s="55"/>
      <c r="I5" s="20" t="s">
        <v>10</v>
      </c>
      <c r="J5" s="21">
        <f>COUNTIF(E4:E28,"&lt;20")-COUNTIF(E4:E28,"&lt;10")</f>
        <v>0</v>
      </c>
    </row>
    <row r="6" spans="2:10" ht="16.5">
      <c r="B6" s="16">
        <v>3</v>
      </c>
      <c r="C6" s="43"/>
      <c r="D6" s="43"/>
      <c r="E6" s="54"/>
      <c r="F6" s="45"/>
      <c r="G6" s="46"/>
      <c r="H6" s="55"/>
      <c r="I6" s="20" t="s">
        <v>11</v>
      </c>
      <c r="J6" s="21">
        <f>COUNTIF(E4:E28,"&lt;30")-COUNTIF(E4:E28,"&lt;20")</f>
        <v>0</v>
      </c>
    </row>
    <row r="7" spans="2:10" ht="16.5">
      <c r="B7" s="16">
        <v>4</v>
      </c>
      <c r="C7" s="43"/>
      <c r="D7" s="43"/>
      <c r="E7" s="56"/>
      <c r="F7" s="57"/>
      <c r="G7" s="46"/>
      <c r="H7" s="55"/>
      <c r="I7" s="20" t="s">
        <v>12</v>
      </c>
      <c r="J7" s="21">
        <f>COUNTIF(E4:E28,"&lt;40")-COUNTIF(E4:E28,"&lt;30")</f>
        <v>0</v>
      </c>
    </row>
    <row r="8" spans="2:10" ht="16.5">
      <c r="B8" s="16">
        <v>5</v>
      </c>
      <c r="C8" s="43"/>
      <c r="D8" s="43"/>
      <c r="E8" s="44"/>
      <c r="F8" s="45"/>
      <c r="G8" s="46"/>
      <c r="H8" s="55"/>
      <c r="I8" s="20" t="s">
        <v>13</v>
      </c>
      <c r="J8" s="21">
        <f>COUNTIF(E4:E28,"&lt;50")-COUNTIF(E4:E28,"&lt;40")</f>
        <v>0</v>
      </c>
    </row>
    <row r="9" spans="2:10" ht="16.5">
      <c r="B9" s="16">
        <v>6</v>
      </c>
      <c r="C9" s="43"/>
      <c r="D9" s="43"/>
      <c r="E9" s="54"/>
      <c r="F9" s="45"/>
      <c r="G9" s="46"/>
      <c r="H9" s="55"/>
      <c r="I9" s="20" t="s">
        <v>14</v>
      </c>
      <c r="J9" s="21">
        <f>COUNTIF(E4:E28,"&lt;60")-COUNTIF(E4:E28,"&lt;50")</f>
        <v>0</v>
      </c>
    </row>
    <row r="10" spans="2:10" ht="16.5">
      <c r="B10" s="16">
        <v>7</v>
      </c>
      <c r="C10" s="43"/>
      <c r="D10" s="43"/>
      <c r="E10" s="54"/>
      <c r="F10" s="45"/>
      <c r="G10" s="46"/>
      <c r="H10" s="55"/>
      <c r="I10" s="20" t="s">
        <v>15</v>
      </c>
      <c r="J10" s="21">
        <f>COUNTIF(E4:E28,"&lt;70")-COUNTIF(E4:E28,"&lt;60")</f>
        <v>0</v>
      </c>
    </row>
    <row r="11" spans="2:10" ht="16.5">
      <c r="B11" s="16">
        <v>8</v>
      </c>
      <c r="C11" s="43"/>
      <c r="D11" s="43"/>
      <c r="E11" s="54"/>
      <c r="F11" s="45"/>
      <c r="G11" s="46"/>
      <c r="H11" s="55"/>
      <c r="I11" s="20" t="s">
        <v>16</v>
      </c>
      <c r="J11" s="21">
        <f>COUNTIF(E4:E28,"&lt;80")-COUNTIF(E4:E28,"&lt;70")</f>
        <v>0</v>
      </c>
    </row>
    <row r="12" spans="2:10" ht="16.5">
      <c r="B12" s="16">
        <v>9</v>
      </c>
      <c r="C12" s="43"/>
      <c r="D12" s="43"/>
      <c r="E12" s="54"/>
      <c r="F12" s="45"/>
      <c r="G12" s="46"/>
      <c r="H12" s="55"/>
      <c r="I12" s="20" t="s">
        <v>17</v>
      </c>
      <c r="J12" s="21">
        <f>COUNTIF(E4:E28,"&lt;90")-COUNTIF(E4:E28,"&lt;80")</f>
        <v>0</v>
      </c>
    </row>
    <row r="13" spans="2:10" ht="16.5">
      <c r="B13" s="16">
        <v>10</v>
      </c>
      <c r="C13" s="43"/>
      <c r="D13" s="43"/>
      <c r="E13" s="54"/>
      <c r="F13" s="45"/>
      <c r="G13" s="46"/>
      <c r="H13" s="55"/>
      <c r="I13" s="20" t="s">
        <v>18</v>
      </c>
      <c r="J13" s="21">
        <f>COUNTIF(E4:E28,"&lt;101")-COUNTIF(E4:E28,"&lt;90")</f>
        <v>0</v>
      </c>
    </row>
    <row r="14" spans="2:10" ht="16.5">
      <c r="B14" s="16">
        <v>11</v>
      </c>
      <c r="C14" s="43"/>
      <c r="D14" s="43"/>
      <c r="E14" s="44"/>
      <c r="F14" s="45"/>
      <c r="G14" s="46"/>
      <c r="H14" s="55"/>
      <c r="I14" s="22" t="s">
        <v>26</v>
      </c>
      <c r="J14" s="23">
        <f>COUNT(B4:B14)</f>
        <v>11</v>
      </c>
    </row>
    <row r="15" spans="2:10" ht="16.5">
      <c r="B15" s="16">
        <v>12</v>
      </c>
      <c r="C15" s="43"/>
      <c r="D15" s="43"/>
      <c r="E15" s="44"/>
      <c r="F15" s="45"/>
      <c r="G15" s="46"/>
      <c r="H15" s="55"/>
      <c r="I15" s="22" t="s">
        <v>2</v>
      </c>
      <c r="J15" s="23">
        <f>COUNT(E4:E14)</f>
        <v>0</v>
      </c>
    </row>
    <row r="16" spans="2:10" ht="16.5">
      <c r="B16" s="16">
        <v>13</v>
      </c>
      <c r="C16" s="43"/>
      <c r="D16" s="43"/>
      <c r="E16" s="44"/>
      <c r="F16" s="45"/>
      <c r="G16" s="46"/>
      <c r="H16" s="55"/>
      <c r="I16" s="24" t="s">
        <v>3</v>
      </c>
      <c r="J16" s="25">
        <f>J14-J15-J17</f>
        <v>11</v>
      </c>
    </row>
    <row r="17" spans="2:10" ht="16.5">
      <c r="B17" s="16">
        <v>14</v>
      </c>
      <c r="C17" s="43"/>
      <c r="D17" s="43"/>
      <c r="E17" s="44"/>
      <c r="F17" s="45"/>
      <c r="G17" s="46"/>
      <c r="H17" s="55"/>
      <c r="I17" s="24" t="s">
        <v>27</v>
      </c>
      <c r="J17" s="25">
        <v>0</v>
      </c>
    </row>
    <row r="18" spans="2:10" ht="16.5">
      <c r="B18" s="16">
        <v>15</v>
      </c>
      <c r="C18" s="43"/>
      <c r="D18" s="43"/>
      <c r="E18" s="44"/>
      <c r="F18" s="45"/>
      <c r="G18" s="46"/>
      <c r="H18" s="55"/>
      <c r="I18" s="26" t="s">
        <v>0</v>
      </c>
      <c r="J18" s="27">
        <f>SUM(E4:E28)</f>
        <v>0</v>
      </c>
    </row>
    <row r="19" spans="2:10" ht="17.25" thickBot="1">
      <c r="B19" s="16">
        <v>16</v>
      </c>
      <c r="C19" s="43"/>
      <c r="D19" s="43"/>
      <c r="E19" s="44"/>
      <c r="F19" s="45"/>
      <c r="G19" s="46"/>
      <c r="H19" s="55"/>
      <c r="I19" s="28" t="s">
        <v>1</v>
      </c>
      <c r="J19" s="29" t="e">
        <f>AVERAGE(E4:E10)</f>
        <v>#DIV/0!</v>
      </c>
    </row>
    <row r="20" spans="2:10" ht="16.5">
      <c r="B20" s="16">
        <v>17</v>
      </c>
      <c r="C20" s="43"/>
      <c r="D20" s="43"/>
      <c r="E20" s="54"/>
      <c r="F20" s="45"/>
      <c r="G20" s="46"/>
      <c r="H20" s="47"/>
      <c r="I20" s="48" t="s">
        <v>32</v>
      </c>
      <c r="J20" s="49"/>
    </row>
    <row r="21" spans="2:10" ht="16.5">
      <c r="B21" s="16">
        <v>18</v>
      </c>
      <c r="C21" s="43"/>
      <c r="D21" s="43"/>
      <c r="E21" s="44"/>
      <c r="F21" s="45"/>
      <c r="G21" s="46"/>
      <c r="H21" s="47"/>
      <c r="I21" s="50"/>
      <c r="J21" s="51"/>
    </row>
    <row r="22" spans="2:10" ht="16.5">
      <c r="B22" s="16">
        <v>19</v>
      </c>
      <c r="C22" s="43"/>
      <c r="D22" s="43"/>
      <c r="E22" s="54"/>
      <c r="F22" s="45"/>
      <c r="G22" s="46"/>
      <c r="H22" s="47"/>
      <c r="I22" s="50"/>
      <c r="J22" s="51"/>
    </row>
    <row r="23" spans="2:10" ht="16.5">
      <c r="B23" s="16">
        <v>20</v>
      </c>
      <c r="C23" s="43"/>
      <c r="D23" s="43"/>
      <c r="E23" s="54"/>
      <c r="F23" s="45"/>
      <c r="G23" s="46"/>
      <c r="H23" s="47"/>
      <c r="I23" s="50"/>
      <c r="J23" s="51"/>
    </row>
    <row r="24" spans="2:10" ht="16.5">
      <c r="B24" s="16">
        <v>21</v>
      </c>
      <c r="C24" s="43"/>
      <c r="D24" s="43"/>
      <c r="E24" s="54"/>
      <c r="F24" s="45"/>
      <c r="G24" s="46"/>
      <c r="H24" s="47"/>
      <c r="I24" s="50"/>
      <c r="J24" s="51"/>
    </row>
    <row r="25" spans="2:10" ht="16.5">
      <c r="B25" s="16">
        <v>22</v>
      </c>
      <c r="C25" s="43"/>
      <c r="D25" s="43"/>
      <c r="E25" s="54"/>
      <c r="F25" s="45"/>
      <c r="G25" s="46"/>
      <c r="H25" s="47"/>
      <c r="I25" s="50"/>
      <c r="J25" s="51"/>
    </row>
    <row r="26" spans="2:10" ht="16.5">
      <c r="B26" s="17" t="s">
        <v>25</v>
      </c>
      <c r="C26" s="43"/>
      <c r="D26" s="43"/>
      <c r="E26" s="44" t="s">
        <v>25</v>
      </c>
      <c r="F26" s="45"/>
      <c r="G26" s="46"/>
      <c r="H26" s="47"/>
      <c r="I26" s="50"/>
      <c r="J26" s="51"/>
    </row>
    <row r="27" spans="2:10" ht="16.5">
      <c r="B27" s="17" t="s">
        <v>25</v>
      </c>
      <c r="C27" s="43"/>
      <c r="D27" s="43"/>
      <c r="E27" s="44" t="s">
        <v>25</v>
      </c>
      <c r="F27" s="45"/>
      <c r="G27" s="46"/>
      <c r="H27" s="47"/>
      <c r="I27" s="50"/>
      <c r="J27" s="51"/>
    </row>
    <row r="28" spans="2:10" ht="17.25" thickBot="1">
      <c r="B28" s="18" t="s">
        <v>25</v>
      </c>
      <c r="C28" s="38"/>
      <c r="D28" s="38"/>
      <c r="E28" s="39" t="s">
        <v>25</v>
      </c>
      <c r="F28" s="40"/>
      <c r="G28" s="41"/>
      <c r="H28" s="42"/>
      <c r="I28" s="52"/>
      <c r="J28" s="53"/>
    </row>
    <row r="29" spans="2:10" ht="16.5">
      <c r="B29" s="3"/>
      <c r="C29" s="7"/>
      <c r="D29" s="7"/>
      <c r="E29" s="8"/>
      <c r="F29" s="9"/>
      <c r="G29" s="3"/>
      <c r="H29" s="3"/>
      <c r="I29" s="1"/>
      <c r="J29" s="1"/>
    </row>
    <row r="30" spans="2:10" ht="16.5">
      <c r="B30" s="3"/>
      <c r="C30" s="7"/>
      <c r="D30" s="7"/>
      <c r="E30" s="8"/>
      <c r="F30" s="9"/>
      <c r="G30" s="3"/>
      <c r="H30" s="3"/>
      <c r="I30" s="1"/>
      <c r="J30" s="1"/>
    </row>
    <row r="31" spans="2:10" ht="16.5">
      <c r="B31" s="3"/>
      <c r="C31" s="7"/>
      <c r="D31" s="7"/>
      <c r="E31" s="8"/>
      <c r="F31" s="9"/>
      <c r="G31" s="3"/>
      <c r="H31" s="3"/>
      <c r="I31" s="1"/>
      <c r="J31" s="1"/>
    </row>
    <row r="32" spans="1:12" ht="16.5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6.5">
      <c r="A33" s="1"/>
      <c r="B33" s="4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6.5">
      <c r="A34" s="1"/>
      <c r="B34" s="4"/>
      <c r="C34" s="1"/>
      <c r="D34" s="1"/>
      <c r="E34" s="1"/>
      <c r="F34" s="1"/>
      <c r="G34" s="1"/>
      <c r="H34" s="1"/>
      <c r="I34" s="1"/>
      <c r="K34" s="1"/>
      <c r="L34" s="1"/>
    </row>
    <row r="35" spans="1:12" ht="16.5">
      <c r="A35" s="1"/>
      <c r="B35" s="1"/>
      <c r="C35" s="1"/>
      <c r="D35" s="1"/>
      <c r="E35" s="1"/>
      <c r="F35" s="1"/>
      <c r="G35" s="1"/>
      <c r="H35" s="1"/>
      <c r="K35" s="1"/>
      <c r="L35" s="1"/>
    </row>
    <row r="36" spans="1:12" ht="16.5">
      <c r="A36" s="1"/>
      <c r="B36" s="1"/>
      <c r="C36" s="1"/>
      <c r="D36" s="1"/>
      <c r="E36" s="1"/>
      <c r="F36" s="1"/>
      <c r="G36" s="1"/>
      <c r="H36" s="1"/>
      <c r="K36" s="1"/>
      <c r="L36" s="1"/>
    </row>
    <row r="37" spans="1:12" ht="16.5">
      <c r="A37" s="1"/>
      <c r="B37" s="1"/>
      <c r="C37" s="1"/>
      <c r="D37" s="1"/>
      <c r="E37" s="1"/>
      <c r="F37" s="1"/>
      <c r="G37" s="1"/>
      <c r="H37" s="1"/>
      <c r="K37" s="1"/>
      <c r="L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spans="2:10" ht="16.5">
      <c r="B42" s="32" t="s">
        <v>20</v>
      </c>
      <c r="C42" s="13"/>
      <c r="D42" s="11"/>
      <c r="E42" s="34" t="s">
        <v>21</v>
      </c>
      <c r="F42" s="35"/>
      <c r="G42" s="5"/>
      <c r="H42" s="11"/>
      <c r="I42" s="32" t="s">
        <v>24</v>
      </c>
      <c r="J42" s="11"/>
    </row>
    <row r="43" spans="2:10" ht="16.5">
      <c r="B43" s="33"/>
      <c r="C43" s="2"/>
      <c r="D43" s="12"/>
      <c r="E43" s="36"/>
      <c r="F43" s="37"/>
      <c r="G43" s="6"/>
      <c r="H43" s="12"/>
      <c r="I43" s="33"/>
      <c r="J43" s="12"/>
    </row>
    <row r="44" spans="2:8" ht="16.5">
      <c r="B44" s="32" t="s">
        <v>22</v>
      </c>
      <c r="C44" s="13"/>
      <c r="D44" s="11"/>
      <c r="E44" s="34" t="s">
        <v>23</v>
      </c>
      <c r="F44" s="35"/>
      <c r="G44" s="5"/>
      <c r="H44" s="11"/>
    </row>
    <row r="45" spans="2:8" ht="16.5">
      <c r="B45" s="33"/>
      <c r="C45" s="2"/>
      <c r="D45" s="12"/>
      <c r="E45" s="36"/>
      <c r="F45" s="37"/>
      <c r="G45" s="6"/>
      <c r="H45" s="12"/>
    </row>
    <row r="46" ht="16.5">
      <c r="G46" s="30"/>
    </row>
    <row r="47" spans="2:9" ht="16.5">
      <c r="B47" t="s">
        <v>28</v>
      </c>
      <c r="E47" t="s">
        <v>29</v>
      </c>
      <c r="G47" s="30" t="s">
        <v>30</v>
      </c>
      <c r="I47" t="s">
        <v>31</v>
      </c>
    </row>
  </sheetData>
  <sheetProtection/>
  <mergeCells count="85">
    <mergeCell ref="B1:L1"/>
    <mergeCell ref="C3:D3"/>
    <mergeCell ref="E3:F3"/>
    <mergeCell ref="G3:H3"/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I42:I43"/>
    <mergeCell ref="C26:D26"/>
    <mergeCell ref="E26:F26"/>
    <mergeCell ref="G26:H26"/>
    <mergeCell ref="C27:D27"/>
    <mergeCell ref="E27:F27"/>
    <mergeCell ref="G27:H27"/>
    <mergeCell ref="I20:J28"/>
    <mergeCell ref="C21:D21"/>
    <mergeCell ref="E21:F21"/>
    <mergeCell ref="B44:B45"/>
    <mergeCell ref="E44:F45"/>
    <mergeCell ref="C28:D28"/>
    <mergeCell ref="E28:F28"/>
    <mergeCell ref="G28:H28"/>
    <mergeCell ref="B42:B43"/>
    <mergeCell ref="E42:F43"/>
  </mergeCells>
  <conditionalFormatting sqref="J19 E4:F13 E20:F31">
    <cfRule type="cellIs" priority="3" dxfId="6" operator="lessThan" stopIfTrue="1">
      <formula>60</formula>
    </cfRule>
  </conditionalFormatting>
  <conditionalFormatting sqref="E14:F17">
    <cfRule type="cellIs" priority="2" dxfId="6" operator="lessThan" stopIfTrue="1">
      <formula>60</formula>
    </cfRule>
  </conditionalFormatting>
  <conditionalFormatting sqref="E18:F19">
    <cfRule type="cellIs" priority="1" dxfId="6" operator="lessThan" stopIfTrue="1">
      <formula>60</formula>
    </cfRule>
  </conditionalFormatting>
  <printOptions/>
  <pageMargins left="0.81" right="0.21" top="0.66" bottom="0.46" header="0.42" footer="0.1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120" zoomScaleNormal="12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9" sqref="G9:H9"/>
    </sheetView>
  </sheetViews>
  <sheetFormatPr defaultColWidth="9.00390625" defaultRowHeight="16.5"/>
  <cols>
    <col min="1" max="1" width="2.50390625" style="0" customWidth="1"/>
    <col min="2" max="2" width="10.50390625" style="0" customWidth="1"/>
    <col min="3" max="3" width="7.25390625" style="0" customWidth="1"/>
    <col min="4" max="4" width="7.125" style="0" customWidth="1"/>
    <col min="5" max="5" width="6.50390625" style="0" customWidth="1"/>
    <col min="6" max="6" width="4.125" style="0" customWidth="1"/>
    <col min="7" max="7" width="5.50390625" style="0" customWidth="1"/>
    <col min="8" max="8" width="10.00390625" style="0" customWidth="1"/>
    <col min="9" max="9" width="11.50390625" style="0" customWidth="1"/>
    <col min="10" max="10" width="17.50390625" style="0" customWidth="1"/>
    <col min="11" max="11" width="4.25390625" style="0" customWidth="1"/>
    <col min="12" max="12" width="5.375" style="0" customWidth="1"/>
  </cols>
  <sheetData>
    <row r="1" spans="2:12" ht="16.5">
      <c r="B1" s="58" t="s">
        <v>55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0" ht="17.25" thickBot="1">
      <c r="B2" s="10" t="s">
        <v>35</v>
      </c>
      <c r="C2" t="s">
        <v>36</v>
      </c>
      <c r="E2" t="s">
        <v>37</v>
      </c>
      <c r="G2" t="s">
        <v>34</v>
      </c>
      <c r="I2" t="s">
        <v>38</v>
      </c>
      <c r="J2" t="s">
        <v>33</v>
      </c>
    </row>
    <row r="3" spans="2:10" ht="16.5">
      <c r="B3" s="15" t="s">
        <v>5</v>
      </c>
      <c r="C3" s="59" t="s">
        <v>6</v>
      </c>
      <c r="D3" s="59"/>
      <c r="E3" s="59" t="s">
        <v>8</v>
      </c>
      <c r="F3" s="59"/>
      <c r="G3" s="59" t="s">
        <v>7</v>
      </c>
      <c r="H3" s="60"/>
      <c r="I3" s="14" t="s">
        <v>19</v>
      </c>
      <c r="J3" s="19" t="s">
        <v>4</v>
      </c>
    </row>
    <row r="4" spans="2:10" ht="16.5">
      <c r="B4" s="16">
        <v>1</v>
      </c>
      <c r="C4" s="43" t="s">
        <v>39</v>
      </c>
      <c r="D4" s="43"/>
      <c r="E4" s="54">
        <v>64</v>
      </c>
      <c r="F4" s="45"/>
      <c r="G4" s="46"/>
      <c r="H4" s="55"/>
      <c r="I4" s="20" t="s">
        <v>9</v>
      </c>
      <c r="J4" s="21">
        <f>COUNTIF(E4:E28,"&lt;10")</f>
        <v>0</v>
      </c>
    </row>
    <row r="5" spans="2:10" ht="16.5">
      <c r="B5" s="16">
        <v>2</v>
      </c>
      <c r="C5" s="43" t="s">
        <v>40</v>
      </c>
      <c r="D5" s="43"/>
      <c r="E5" s="54">
        <v>75</v>
      </c>
      <c r="F5" s="45"/>
      <c r="G5" s="46"/>
      <c r="H5" s="55"/>
      <c r="I5" s="20" t="s">
        <v>10</v>
      </c>
      <c r="J5" s="21">
        <f>COUNTIF(E4:E28,"&lt;20")-COUNTIF(E4:E28,"&lt;10")</f>
        <v>0</v>
      </c>
    </row>
    <row r="6" spans="2:10" ht="16.5">
      <c r="B6" s="16">
        <v>3</v>
      </c>
      <c r="C6" s="43" t="s">
        <v>41</v>
      </c>
      <c r="D6" s="43"/>
      <c r="E6" s="54">
        <v>79</v>
      </c>
      <c r="F6" s="45"/>
      <c r="G6" s="46"/>
      <c r="H6" s="55"/>
      <c r="I6" s="20" t="s">
        <v>11</v>
      </c>
      <c r="J6" s="21">
        <f>COUNTIF(E4:E28,"&lt;30")-COUNTIF(E4:E28,"&lt;20")</f>
        <v>0</v>
      </c>
    </row>
    <row r="7" spans="2:10" ht="16.5">
      <c r="B7" s="16">
        <v>4</v>
      </c>
      <c r="C7" s="43" t="s">
        <v>42</v>
      </c>
      <c r="D7" s="43"/>
      <c r="E7" s="56">
        <v>49</v>
      </c>
      <c r="F7" s="57"/>
      <c r="G7" s="46"/>
      <c r="H7" s="55"/>
      <c r="I7" s="20" t="s">
        <v>12</v>
      </c>
      <c r="J7" s="21">
        <f>COUNTIF(E4:E28,"&lt;40")-COUNTIF(E4:E28,"&lt;30")</f>
        <v>0</v>
      </c>
    </row>
    <row r="8" spans="2:10" ht="16.5">
      <c r="B8" s="16">
        <v>5</v>
      </c>
      <c r="C8" s="43" t="s">
        <v>43</v>
      </c>
      <c r="D8" s="43"/>
      <c r="E8" s="44">
        <v>74</v>
      </c>
      <c r="F8" s="45"/>
      <c r="G8" s="46"/>
      <c r="H8" s="55"/>
      <c r="I8" s="20" t="s">
        <v>13</v>
      </c>
      <c r="J8" s="21">
        <f>COUNTIF(E4:E28,"&lt;50")-COUNTIF(E4:E28,"&lt;40")</f>
        <v>2</v>
      </c>
    </row>
    <row r="9" spans="2:10" ht="16.5">
      <c r="B9" s="16">
        <v>6</v>
      </c>
      <c r="C9" s="43" t="s">
        <v>44</v>
      </c>
      <c r="D9" s="43"/>
      <c r="E9" s="54">
        <v>76</v>
      </c>
      <c r="F9" s="45"/>
      <c r="G9" s="46"/>
      <c r="H9" s="55"/>
      <c r="I9" s="20" t="s">
        <v>14</v>
      </c>
      <c r="J9" s="21">
        <f>COUNTIF(E4:E28,"&lt;60")-COUNTIF(E4:E28,"&lt;50")</f>
        <v>1</v>
      </c>
    </row>
    <row r="10" spans="2:10" ht="16.5">
      <c r="B10" s="16">
        <v>7</v>
      </c>
      <c r="C10" s="43" t="s">
        <v>45</v>
      </c>
      <c r="D10" s="43"/>
      <c r="E10" s="54">
        <v>60</v>
      </c>
      <c r="F10" s="45"/>
      <c r="G10" s="46"/>
      <c r="H10" s="55"/>
      <c r="I10" s="20" t="s">
        <v>15</v>
      </c>
      <c r="J10" s="21">
        <f>COUNTIF(E4:E28,"&lt;70")-COUNTIF(E4:E28,"&lt;60")</f>
        <v>4</v>
      </c>
    </row>
    <row r="11" spans="2:10" ht="16.5">
      <c r="B11" s="16">
        <v>8</v>
      </c>
      <c r="C11" s="43" t="s">
        <v>46</v>
      </c>
      <c r="D11" s="43"/>
      <c r="E11" s="54">
        <v>54</v>
      </c>
      <c r="F11" s="45"/>
      <c r="G11" s="46"/>
      <c r="H11" s="55"/>
      <c r="I11" s="20" t="s">
        <v>16</v>
      </c>
      <c r="J11" s="21">
        <f>COUNTIF(E4:E28,"&lt;80")-COUNTIF(E4:E28,"&lt;70")</f>
        <v>6</v>
      </c>
    </row>
    <row r="12" spans="2:10" ht="16.5">
      <c r="B12" s="16">
        <v>9</v>
      </c>
      <c r="C12" s="43" t="s">
        <v>47</v>
      </c>
      <c r="D12" s="43"/>
      <c r="E12" s="54">
        <v>73</v>
      </c>
      <c r="F12" s="45"/>
      <c r="G12" s="46"/>
      <c r="H12" s="55"/>
      <c r="I12" s="20" t="s">
        <v>17</v>
      </c>
      <c r="J12" s="21">
        <f>COUNTIF(E4:E28,"&lt;90")-COUNTIF(E4:E28,"&lt;80")</f>
        <v>0</v>
      </c>
    </row>
    <row r="13" spans="2:10" ht="16.5">
      <c r="B13" s="16">
        <v>10</v>
      </c>
      <c r="C13" s="43" t="s">
        <v>48</v>
      </c>
      <c r="D13" s="43"/>
      <c r="E13" s="54">
        <v>71</v>
      </c>
      <c r="F13" s="45"/>
      <c r="G13" s="46"/>
      <c r="H13" s="55"/>
      <c r="I13" s="20" t="s">
        <v>18</v>
      </c>
      <c r="J13" s="21">
        <f>COUNTIF(E4:E28,"&lt;101")-COUNTIF(E4:E28,"&lt;90")</f>
        <v>0</v>
      </c>
    </row>
    <row r="14" spans="2:10" ht="16.5">
      <c r="B14" s="16">
        <v>11</v>
      </c>
      <c r="C14" s="43" t="s">
        <v>49</v>
      </c>
      <c r="D14" s="43"/>
      <c r="E14" s="44">
        <v>67</v>
      </c>
      <c r="F14" s="45"/>
      <c r="G14" s="46"/>
      <c r="H14" s="55"/>
      <c r="I14" s="22" t="s">
        <v>26</v>
      </c>
      <c r="J14" s="23">
        <f>COUNT(B4:B14)</f>
        <v>11</v>
      </c>
    </row>
    <row r="15" spans="2:10" ht="16.5">
      <c r="B15" s="16">
        <v>12</v>
      </c>
      <c r="C15" s="43" t="s">
        <v>50</v>
      </c>
      <c r="D15" s="43"/>
      <c r="E15" s="44">
        <v>63</v>
      </c>
      <c r="F15" s="45"/>
      <c r="G15" s="46"/>
      <c r="H15" s="55"/>
      <c r="I15" s="22" t="s">
        <v>2</v>
      </c>
      <c r="J15" s="23">
        <f>COUNT(E4:E14)</f>
        <v>11</v>
      </c>
    </row>
    <row r="16" spans="2:10" ht="16.5">
      <c r="B16" s="16">
        <v>13</v>
      </c>
      <c r="C16" s="43" t="s">
        <v>51</v>
      </c>
      <c r="D16" s="43"/>
      <c r="E16" s="44">
        <v>46</v>
      </c>
      <c r="F16" s="45"/>
      <c r="G16" s="46"/>
      <c r="H16" s="55"/>
      <c r="I16" s="24" t="s">
        <v>3</v>
      </c>
      <c r="J16" s="25">
        <f>J14-J15-J17</f>
        <v>0</v>
      </c>
    </row>
    <row r="17" spans="2:10" ht="16.5">
      <c r="B17" s="16">
        <v>14</v>
      </c>
      <c r="C17" s="43"/>
      <c r="D17" s="43"/>
      <c r="E17" s="44"/>
      <c r="F17" s="45"/>
      <c r="G17" s="46"/>
      <c r="H17" s="55"/>
      <c r="I17" s="24" t="s">
        <v>27</v>
      </c>
      <c r="J17" s="25">
        <v>0</v>
      </c>
    </row>
    <row r="18" spans="2:10" ht="16.5">
      <c r="B18" s="16">
        <v>15</v>
      </c>
      <c r="C18" s="43"/>
      <c r="D18" s="43"/>
      <c r="E18" s="44"/>
      <c r="F18" s="45"/>
      <c r="G18" s="46"/>
      <c r="H18" s="55"/>
      <c r="I18" s="26" t="s">
        <v>0</v>
      </c>
      <c r="J18" s="27">
        <f>SUM(E4:E28)</f>
        <v>851</v>
      </c>
    </row>
    <row r="19" spans="2:10" ht="17.25" thickBot="1">
      <c r="B19" s="16">
        <v>16</v>
      </c>
      <c r="C19" s="43"/>
      <c r="D19" s="43"/>
      <c r="E19" s="44"/>
      <c r="F19" s="45"/>
      <c r="G19" s="46"/>
      <c r="H19" s="55"/>
      <c r="I19" s="28" t="s">
        <v>1</v>
      </c>
      <c r="J19" s="29">
        <f>AVERAGE(E4:E10)</f>
        <v>68.14285714285714</v>
      </c>
    </row>
    <row r="20" spans="2:10" ht="16.5">
      <c r="B20" s="16">
        <v>17</v>
      </c>
      <c r="C20" s="43"/>
      <c r="D20" s="43"/>
      <c r="E20" s="54"/>
      <c r="F20" s="45"/>
      <c r="G20" s="46"/>
      <c r="H20" s="47"/>
      <c r="I20" s="48" t="s">
        <v>32</v>
      </c>
      <c r="J20" s="49"/>
    </row>
    <row r="21" spans="2:10" ht="16.5">
      <c r="B21" s="16">
        <v>18</v>
      </c>
      <c r="C21" s="43"/>
      <c r="D21" s="43"/>
      <c r="E21" s="44"/>
      <c r="F21" s="45"/>
      <c r="G21" s="46"/>
      <c r="H21" s="47"/>
      <c r="I21" s="50"/>
      <c r="J21" s="51"/>
    </row>
    <row r="22" spans="2:10" ht="16.5">
      <c r="B22" s="16">
        <v>19</v>
      </c>
      <c r="C22" s="43"/>
      <c r="D22" s="43"/>
      <c r="E22" s="54"/>
      <c r="F22" s="45"/>
      <c r="G22" s="46"/>
      <c r="H22" s="47"/>
      <c r="I22" s="50"/>
      <c r="J22" s="51"/>
    </row>
    <row r="23" spans="2:10" ht="16.5">
      <c r="B23" s="16">
        <v>20</v>
      </c>
      <c r="C23" s="43"/>
      <c r="D23" s="43"/>
      <c r="E23" s="54"/>
      <c r="F23" s="45"/>
      <c r="G23" s="46"/>
      <c r="H23" s="47"/>
      <c r="I23" s="50"/>
      <c r="J23" s="51"/>
    </row>
    <row r="24" spans="2:10" ht="16.5">
      <c r="B24" s="16">
        <v>21</v>
      </c>
      <c r="C24" s="43"/>
      <c r="D24" s="43"/>
      <c r="E24" s="54"/>
      <c r="F24" s="45"/>
      <c r="G24" s="46"/>
      <c r="H24" s="47"/>
      <c r="I24" s="50"/>
      <c r="J24" s="51"/>
    </row>
    <row r="25" spans="2:10" ht="16.5">
      <c r="B25" s="16">
        <v>22</v>
      </c>
      <c r="C25" s="43"/>
      <c r="D25" s="43"/>
      <c r="E25" s="54"/>
      <c r="F25" s="45"/>
      <c r="G25" s="46"/>
      <c r="H25" s="47"/>
      <c r="I25" s="50"/>
      <c r="J25" s="51"/>
    </row>
    <row r="26" spans="2:10" ht="16.5">
      <c r="B26" s="17" t="s">
        <v>25</v>
      </c>
      <c r="C26" s="43"/>
      <c r="D26" s="43"/>
      <c r="E26" s="44" t="s">
        <v>25</v>
      </c>
      <c r="F26" s="45"/>
      <c r="G26" s="46"/>
      <c r="H26" s="47"/>
      <c r="I26" s="50"/>
      <c r="J26" s="51"/>
    </row>
    <row r="27" spans="2:10" ht="16.5">
      <c r="B27" s="17" t="s">
        <v>25</v>
      </c>
      <c r="C27" s="43"/>
      <c r="D27" s="43"/>
      <c r="E27" s="44" t="s">
        <v>25</v>
      </c>
      <c r="F27" s="45"/>
      <c r="G27" s="46"/>
      <c r="H27" s="47"/>
      <c r="I27" s="50"/>
      <c r="J27" s="51"/>
    </row>
    <row r="28" spans="2:10" ht="17.25" thickBot="1">
      <c r="B28" s="18" t="s">
        <v>25</v>
      </c>
      <c r="C28" s="38"/>
      <c r="D28" s="38"/>
      <c r="E28" s="39" t="s">
        <v>25</v>
      </c>
      <c r="F28" s="40"/>
      <c r="G28" s="41"/>
      <c r="H28" s="42"/>
      <c r="I28" s="52"/>
      <c r="J28" s="53"/>
    </row>
    <row r="29" spans="2:10" ht="16.5">
      <c r="B29" s="3"/>
      <c r="C29" s="7"/>
      <c r="D29" s="7"/>
      <c r="E29" s="8"/>
      <c r="F29" s="9"/>
      <c r="G29" s="3"/>
      <c r="H29" s="3"/>
      <c r="I29" s="1"/>
      <c r="J29" s="1"/>
    </row>
    <row r="30" spans="2:10" ht="16.5">
      <c r="B30" s="3"/>
      <c r="C30" s="7"/>
      <c r="D30" s="7"/>
      <c r="E30" s="8"/>
      <c r="F30" s="9"/>
      <c r="G30" s="3"/>
      <c r="H30" s="3"/>
      <c r="I30" s="1"/>
      <c r="J30" s="1"/>
    </row>
    <row r="31" spans="2:10" ht="16.5">
      <c r="B31" s="3"/>
      <c r="C31" s="7"/>
      <c r="D31" s="7"/>
      <c r="E31" s="8"/>
      <c r="F31" s="9"/>
      <c r="G31" s="3"/>
      <c r="H31" s="3"/>
      <c r="I31" s="1"/>
      <c r="J31" s="1"/>
    </row>
    <row r="32" spans="1:12" ht="16.5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6.5">
      <c r="A33" s="1"/>
      <c r="B33" s="4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6.5">
      <c r="A34" s="1"/>
      <c r="B34" s="4"/>
      <c r="C34" s="1"/>
      <c r="D34" s="1"/>
      <c r="E34" s="1"/>
      <c r="F34" s="1"/>
      <c r="G34" s="1"/>
      <c r="H34" s="1"/>
      <c r="I34" s="1"/>
      <c r="K34" s="1"/>
      <c r="L34" s="1"/>
    </row>
    <row r="35" spans="1:12" ht="16.5">
      <c r="A35" s="1"/>
      <c r="B35" s="1"/>
      <c r="C35" s="1"/>
      <c r="D35" s="1"/>
      <c r="E35" s="1"/>
      <c r="F35" s="1"/>
      <c r="G35" s="1"/>
      <c r="H35" s="1"/>
      <c r="K35" s="1"/>
      <c r="L35" s="1"/>
    </row>
    <row r="36" spans="1:12" ht="16.5">
      <c r="A36" s="1"/>
      <c r="B36" s="1"/>
      <c r="C36" s="1"/>
      <c r="D36" s="1"/>
      <c r="E36" s="1"/>
      <c r="F36" s="1"/>
      <c r="G36" s="1"/>
      <c r="H36" s="1"/>
      <c r="K36" s="1"/>
      <c r="L36" s="1"/>
    </row>
    <row r="37" spans="1:12" ht="16.5">
      <c r="A37" s="1"/>
      <c r="B37" s="1"/>
      <c r="C37" s="1"/>
      <c r="D37" s="1"/>
      <c r="E37" s="1"/>
      <c r="F37" s="1"/>
      <c r="G37" s="1"/>
      <c r="H37" s="1"/>
      <c r="K37" s="1"/>
      <c r="L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spans="2:10" ht="16.5">
      <c r="B42" s="32" t="s">
        <v>20</v>
      </c>
      <c r="C42" s="13"/>
      <c r="D42" s="11"/>
      <c r="E42" s="34" t="s">
        <v>21</v>
      </c>
      <c r="F42" s="35"/>
      <c r="G42" s="5"/>
      <c r="H42" s="11"/>
      <c r="I42" s="32" t="s">
        <v>24</v>
      </c>
      <c r="J42" s="11"/>
    </row>
    <row r="43" spans="2:10" ht="16.5">
      <c r="B43" s="33"/>
      <c r="C43" s="2"/>
      <c r="D43" s="12"/>
      <c r="E43" s="36"/>
      <c r="F43" s="37"/>
      <c r="G43" s="6"/>
      <c r="H43" s="12"/>
      <c r="I43" s="33"/>
      <c r="J43" s="12"/>
    </row>
    <row r="44" spans="2:8" ht="16.5">
      <c r="B44" s="32" t="s">
        <v>22</v>
      </c>
      <c r="C44" s="13"/>
      <c r="D44" s="11"/>
      <c r="E44" s="34" t="s">
        <v>23</v>
      </c>
      <c r="F44" s="35"/>
      <c r="G44" s="5"/>
      <c r="H44" s="11"/>
    </row>
    <row r="45" spans="2:8" ht="16.5">
      <c r="B45" s="33"/>
      <c r="C45" s="2"/>
      <c r="D45" s="12"/>
      <c r="E45" s="36"/>
      <c r="F45" s="37"/>
      <c r="G45" s="6"/>
      <c r="H45" s="12"/>
    </row>
    <row r="46" ht="16.5">
      <c r="G46" s="30"/>
    </row>
    <row r="47" spans="2:9" ht="16.5">
      <c r="B47" t="s">
        <v>28</v>
      </c>
      <c r="E47" t="s">
        <v>29</v>
      </c>
      <c r="G47" s="30" t="s">
        <v>30</v>
      </c>
      <c r="I47" t="s">
        <v>31</v>
      </c>
    </row>
  </sheetData>
  <sheetProtection/>
  <mergeCells count="85">
    <mergeCell ref="I20:J28"/>
    <mergeCell ref="B1:L1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23:D23"/>
    <mergeCell ref="C16:D16"/>
    <mergeCell ref="C14:D14"/>
    <mergeCell ref="C15:D15"/>
    <mergeCell ref="C24:D24"/>
    <mergeCell ref="C26:D26"/>
    <mergeCell ref="C17:D17"/>
    <mergeCell ref="C18:D18"/>
    <mergeCell ref="C19:D19"/>
    <mergeCell ref="C21:D21"/>
    <mergeCell ref="C22:D22"/>
    <mergeCell ref="C27:D27"/>
    <mergeCell ref="C28:D28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7:F17"/>
    <mergeCell ref="E16:F16"/>
    <mergeCell ref="E14:F14"/>
    <mergeCell ref="E15:F15"/>
    <mergeCell ref="E26:F26"/>
    <mergeCell ref="E27:F27"/>
    <mergeCell ref="E18:F18"/>
    <mergeCell ref="E19:F19"/>
    <mergeCell ref="E21:F21"/>
    <mergeCell ref="E22:F22"/>
    <mergeCell ref="E23:F23"/>
    <mergeCell ref="E24:F24"/>
    <mergeCell ref="E28:F28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7:H17"/>
    <mergeCell ref="G18:H18"/>
    <mergeCell ref="G16:H16"/>
    <mergeCell ref="G14:H14"/>
    <mergeCell ref="G15:H15"/>
    <mergeCell ref="G26:H26"/>
    <mergeCell ref="G27:H27"/>
    <mergeCell ref="G28:H28"/>
    <mergeCell ref="G19:H19"/>
    <mergeCell ref="G21:H21"/>
    <mergeCell ref="G22:H22"/>
    <mergeCell ref="G23:H23"/>
    <mergeCell ref="G25:H25"/>
    <mergeCell ref="G24:H24"/>
    <mergeCell ref="B44:B45"/>
    <mergeCell ref="E44:F45"/>
    <mergeCell ref="B42:B43"/>
    <mergeCell ref="E42:F43"/>
    <mergeCell ref="I42:I43"/>
    <mergeCell ref="C20:D20"/>
    <mergeCell ref="E20:F20"/>
    <mergeCell ref="G20:H20"/>
    <mergeCell ref="C25:D25"/>
    <mergeCell ref="E25:F25"/>
  </mergeCells>
  <conditionalFormatting sqref="J19 E4:F13 E20:F31">
    <cfRule type="cellIs" priority="3" dxfId="6" operator="lessThan" stopIfTrue="1">
      <formula>60</formula>
    </cfRule>
  </conditionalFormatting>
  <conditionalFormatting sqref="E14:F17">
    <cfRule type="cellIs" priority="2" dxfId="6" operator="lessThan" stopIfTrue="1">
      <formula>60</formula>
    </cfRule>
  </conditionalFormatting>
  <conditionalFormatting sqref="E18:F19">
    <cfRule type="cellIs" priority="1" dxfId="6" operator="lessThan" stopIfTrue="1">
      <formula>60</formula>
    </cfRule>
  </conditionalFormatting>
  <printOptions/>
  <pageMargins left="0.81" right="0.21" top="0.66" bottom="0.46" header="0.42" footer="0.1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2007-11-09T04:31:31Z</cp:lastPrinted>
  <dcterms:created xsi:type="dcterms:W3CDTF">2004-09-30T02:03:12Z</dcterms:created>
  <dcterms:modified xsi:type="dcterms:W3CDTF">2019-10-30T06:38:00Z</dcterms:modified>
  <cp:category/>
  <cp:version/>
  <cp:contentType/>
  <cp:contentStatus/>
</cp:coreProperties>
</file>